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-my.sharepoint.com/personal/mnf2984_fsu_edu/Documents/Documents/Projects/NIH/"/>
    </mc:Choice>
  </mc:AlternateContent>
  <xr:revisionPtr revIDLastSave="26" documentId="8_{C7E45689-F9B2-4C29-AD76-11740CA65387}" xr6:coauthVersionLast="47" xr6:coauthVersionMax="47" xr10:uidLastSave="{1DAE280D-9755-43BB-A98C-86A8D53D4592}"/>
  <bookViews>
    <workbookView xWindow="17200" yWindow="0" windowWidth="17200" windowHeight="13800" xr2:uid="{F1595FF5-C9C5-4615-B962-7028B51CC6E1}"/>
  </bookViews>
  <sheets>
    <sheet name="Salary Cap Calculator Blank" sheetId="1" r:id="rId1"/>
    <sheet name="Instructions" sheetId="3" r:id="rId2"/>
    <sheet name="Sheet1" sheetId="2" state="hidden" r:id="rId3"/>
  </sheets>
  <definedNames>
    <definedName name="_xlnm.Print_Area" localSheetId="0">'Salary Cap Calculator Blank'!$A$1:$J$37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E21" i="1" l="1"/>
  <c r="G30" i="1" s="1"/>
  <c r="G29" i="1"/>
  <c r="G34" i="1" s="1"/>
  <c r="G10" i="1"/>
  <c r="G15" i="1" s="1"/>
  <c r="E3" i="1"/>
  <c r="G11" i="1" s="1"/>
  <c r="G16" i="1" s="1"/>
  <c r="I16" i="1" l="1"/>
  <c r="G35" i="1"/>
  <c r="I35" i="1" s="1"/>
  <c r="I30" i="1"/>
  <c r="G12" i="1"/>
  <c r="G31" i="1"/>
  <c r="I11" i="1"/>
  <c r="I31" i="1" l="1"/>
  <c r="G36" i="1"/>
  <c r="I36" i="1" s="1"/>
  <c r="G17" i="1"/>
  <c r="I17" i="1" s="1"/>
  <c r="I12" i="1"/>
</calcChain>
</file>

<file path=xl/sharedStrings.xml><?xml version="1.0" encoding="utf-8"?>
<sst xmlns="http://schemas.openxmlformats.org/spreadsheetml/2006/main" count="41" uniqueCount="33">
  <si>
    <t>SALARY CAP CALCULATOR</t>
  </si>
  <si>
    <t>Annual Salary</t>
  </si>
  <si>
    <t>Annualized Salary</t>
  </si>
  <si>
    <t>Appointment Type</t>
  </si>
  <si>
    <t>Effort</t>
  </si>
  <si>
    <t>Number of Months</t>
  </si>
  <si>
    <t>Executive Level II</t>
  </si>
  <si>
    <t>Monthly</t>
  </si>
  <si>
    <t>Amount</t>
  </si>
  <si>
    <t>% of Effort</t>
  </si>
  <si>
    <t>Total Monthly Salary</t>
  </si>
  <si>
    <t>Total Monthly Salary chargeable to Grants</t>
  </si>
  <si>
    <t>Total Monthly Salary that must be cost shared</t>
  </si>
  <si>
    <t>Total Salary over number of months</t>
  </si>
  <si>
    <t>Total Salary over number of months chargeable to grants</t>
  </si>
  <si>
    <t>Total Salary over number of months that must be cost shared</t>
  </si>
  <si>
    <t>Number of Pay Periods</t>
  </si>
  <si>
    <t>Salary Cap</t>
  </si>
  <si>
    <t>Bi-Weekly</t>
  </si>
  <si>
    <t>Total Bi-Weekly Salary</t>
  </si>
  <si>
    <t>Total Bi-Weekly Salary chargeable to Grants</t>
  </si>
  <si>
    <t>Total Bi-Weekly Salary that must be cost shared</t>
  </si>
  <si>
    <t>Total Salary over number of Pay Periods</t>
  </si>
  <si>
    <t>Total Salary over number of pay periods chargeable to grants</t>
  </si>
  <si>
    <t>Total Salary over number of pay periods that must be cost shared</t>
  </si>
  <si>
    <t>View Current Salary Caps</t>
  </si>
  <si>
    <t>-</t>
  </si>
  <si>
    <t>Beginning Date</t>
  </si>
  <si>
    <t>Ending Date</t>
  </si>
  <si>
    <t>Appt Total Pds.</t>
  </si>
  <si>
    <t>Number of Pay Periods*</t>
  </si>
  <si>
    <t>Pay Period Calculator*</t>
  </si>
  <si>
    <t xml:space="preserve">Enter the beginning and ending date to calculate the number of Pay Periods in a given date range.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</si>
</sst>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2F57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/>
    <xf numFmtId="0" fontId="3" fillId="2" borderId="2" xfId="1" applyFont="1" applyFill="1" applyBorder="1"/>
    <xf numFmtId="44" fontId="3" fillId="3" borderId="3" xfId="2" applyFont="1" applyFill="1" applyBorder="1" applyAlignment="1" applyProtection="1">
      <alignment horizontal="center"/>
      <protection locked="0"/>
    </xf>
    <xf numFmtId="0" fontId="1" fillId="2" borderId="1" xfId="1" applyFill="1" applyBorder="1"/>
    <xf numFmtId="44" fontId="1" fillId="2" borderId="2" xfId="2" applyFont="1" applyFill="1" applyBorder="1" applyAlignment="1" applyProtection="1">
      <alignment horizontal="center"/>
    </xf>
    <xf numFmtId="0" fontId="1" fillId="2" borderId="2" xfId="1" applyFill="1" applyBorder="1"/>
    <xf numFmtId="0" fontId="1" fillId="2" borderId="4" xfId="1" applyFill="1" applyBorder="1"/>
    <xf numFmtId="0" fontId="3" fillId="2" borderId="5" xfId="1" applyFont="1" applyFill="1" applyBorder="1"/>
    <xf numFmtId="0" fontId="3" fillId="2" borderId="0" xfId="1" applyFont="1" applyFill="1"/>
    <xf numFmtId="164" fontId="3" fillId="3" borderId="3" xfId="3" applyNumberFormat="1" applyFont="1" applyFill="1" applyBorder="1" applyAlignment="1" applyProtection="1">
      <alignment horizontal="center"/>
      <protection locked="0"/>
    </xf>
    <xf numFmtId="0" fontId="1" fillId="2" borderId="0" xfId="1" applyFill="1"/>
    <xf numFmtId="0" fontId="1" fillId="2" borderId="6" xfId="1" applyFill="1" applyBorder="1"/>
    <xf numFmtId="10" fontId="3" fillId="3" borderId="3" xfId="4" applyNumberFormat="1" applyFont="1" applyFill="1" applyBorder="1" applyAlignment="1" applyProtection="1">
      <alignment horizontal="center"/>
      <protection locked="0"/>
    </xf>
    <xf numFmtId="165" fontId="0" fillId="2" borderId="0" xfId="4" applyNumberFormat="1" applyFont="1" applyFill="1" applyBorder="1" applyAlignment="1" applyProtection="1">
      <alignment horizontal="center"/>
    </xf>
    <xf numFmtId="10" fontId="0" fillId="2" borderId="0" xfId="4" applyNumberFormat="1" applyFont="1" applyFill="1" applyBorder="1" applyProtection="1"/>
    <xf numFmtId="43" fontId="4" fillId="2" borderId="0" xfId="3" applyFont="1" applyFill="1" applyBorder="1" applyAlignment="1" applyProtection="1">
      <alignment horizontal="center" wrapText="1"/>
    </xf>
    <xf numFmtId="166" fontId="3" fillId="2" borderId="5" xfId="4" applyNumberFormat="1" applyFont="1" applyFill="1" applyBorder="1" applyAlignment="1" applyProtection="1">
      <alignment horizontal="left"/>
    </xf>
    <xf numFmtId="165" fontId="3" fillId="2" borderId="0" xfId="4" applyNumberFormat="1" applyFont="1" applyFill="1" applyBorder="1" applyAlignment="1" applyProtection="1">
      <alignment horizontal="center"/>
    </xf>
    <xf numFmtId="43" fontId="3" fillId="3" borderId="3" xfId="3" applyFont="1" applyFill="1" applyBorder="1" applyAlignment="1" applyProtection="1">
      <alignment horizontal="center"/>
      <protection locked="0"/>
    </xf>
    <xf numFmtId="0" fontId="4" fillId="2" borderId="0" xfId="1" applyFont="1" applyFill="1" applyAlignment="1">
      <alignment horizontal="center" wrapText="1"/>
    </xf>
    <xf numFmtId="166" fontId="1" fillId="2" borderId="5" xfId="4" applyNumberFormat="1" applyFont="1" applyFill="1" applyBorder="1" applyAlignment="1" applyProtection="1">
      <alignment horizontal="left"/>
    </xf>
    <xf numFmtId="43" fontId="0" fillId="2" borderId="0" xfId="3" applyFont="1" applyFill="1" applyBorder="1" applyProtection="1"/>
    <xf numFmtId="44" fontId="2" fillId="2" borderId="0" xfId="2" applyFont="1" applyFill="1" applyBorder="1" applyAlignment="1" applyProtection="1">
      <alignment horizontal="center" wrapText="1"/>
    </xf>
    <xf numFmtId="166" fontId="5" fillId="2" borderId="5" xfId="4" applyNumberFormat="1" applyFont="1" applyFill="1" applyBorder="1" applyAlignment="1" applyProtection="1">
      <alignment horizontal="left"/>
    </xf>
    <xf numFmtId="43" fontId="6" fillId="2" borderId="0" xfId="3" applyFont="1" applyFill="1" applyBorder="1" applyAlignment="1" applyProtection="1">
      <alignment horizontal="center"/>
    </xf>
    <xf numFmtId="0" fontId="5" fillId="2" borderId="6" xfId="1" applyFont="1" applyFill="1" applyBorder="1"/>
    <xf numFmtId="166" fontId="0" fillId="2" borderId="5" xfId="4" applyNumberFormat="1" applyFont="1" applyFill="1" applyBorder="1" applyAlignment="1" applyProtection="1">
      <alignment horizontal="left"/>
    </xf>
    <xf numFmtId="10" fontId="0" fillId="2" borderId="0" xfId="4" applyNumberFormat="1" applyFont="1" applyFill="1" applyBorder="1" applyAlignment="1" applyProtection="1">
      <alignment horizontal="center"/>
    </xf>
    <xf numFmtId="44" fontId="0" fillId="2" borderId="0" xfId="2" applyFont="1" applyFill="1" applyBorder="1" applyProtection="1"/>
    <xf numFmtId="8" fontId="0" fillId="2" borderId="0" xfId="2" applyNumberFormat="1" applyFont="1" applyFill="1" applyBorder="1" applyProtection="1"/>
    <xf numFmtId="10" fontId="0" fillId="2" borderId="6" xfId="4" applyNumberFormat="1" applyFont="1" applyFill="1" applyBorder="1" applyProtection="1"/>
    <xf numFmtId="166" fontId="0" fillId="2" borderId="5" xfId="4" applyNumberFormat="1" applyFont="1" applyFill="1" applyBorder="1" applyAlignment="1" applyProtection="1">
      <alignment horizontal="center"/>
    </xf>
    <xf numFmtId="166" fontId="2" fillId="2" borderId="5" xfId="4" applyNumberFormat="1" applyFont="1" applyFill="1" applyBorder="1" applyAlignment="1" applyProtection="1">
      <alignment horizontal="left"/>
    </xf>
    <xf numFmtId="165" fontId="2" fillId="2" borderId="0" xfId="4" applyNumberFormat="1" applyFont="1" applyFill="1" applyBorder="1" applyAlignment="1" applyProtection="1">
      <alignment horizontal="center"/>
    </xf>
    <xf numFmtId="10" fontId="2" fillId="2" borderId="0" xfId="4" applyNumberFormat="1" applyFont="1" applyFill="1" applyBorder="1" applyAlignment="1" applyProtection="1">
      <alignment horizontal="center"/>
    </xf>
    <xf numFmtId="43" fontId="2" fillId="2" borderId="0" xfId="3" applyFont="1" applyFill="1" applyBorder="1" applyProtection="1"/>
    <xf numFmtId="44" fontId="2" fillId="2" borderId="0" xfId="2" applyFont="1" applyFill="1" applyBorder="1" applyProtection="1"/>
    <xf numFmtId="8" fontId="2" fillId="2" borderId="0" xfId="2" applyNumberFormat="1" applyFont="1" applyFill="1" applyBorder="1" applyProtection="1"/>
    <xf numFmtId="10" fontId="2" fillId="2" borderId="6" xfId="4" applyNumberFormat="1" applyFont="1" applyFill="1" applyBorder="1" applyProtection="1"/>
    <xf numFmtId="166" fontId="2" fillId="2" borderId="7" xfId="4" applyNumberFormat="1" applyFont="1" applyFill="1" applyBorder="1" applyAlignment="1" applyProtection="1">
      <alignment horizontal="left"/>
    </xf>
    <xf numFmtId="165" fontId="2" fillId="2" borderId="8" xfId="4" applyNumberFormat="1" applyFont="1" applyFill="1" applyBorder="1" applyAlignment="1" applyProtection="1">
      <alignment horizontal="center"/>
    </xf>
    <xf numFmtId="10" fontId="2" fillId="2" borderId="8" xfId="4" applyNumberFormat="1" applyFont="1" applyFill="1" applyBorder="1" applyAlignment="1" applyProtection="1">
      <alignment horizontal="center"/>
    </xf>
    <xf numFmtId="43" fontId="2" fillId="2" borderId="8" xfId="3" applyFont="1" applyFill="1" applyBorder="1" applyProtection="1"/>
    <xf numFmtId="44" fontId="2" fillId="2" borderId="8" xfId="2" applyFont="1" applyFill="1" applyBorder="1" applyProtection="1"/>
    <xf numFmtId="8" fontId="2" fillId="2" borderId="8" xfId="2" applyNumberFormat="1" applyFont="1" applyFill="1" applyBorder="1" applyProtection="1"/>
    <xf numFmtId="10" fontId="2" fillId="2" borderId="9" xfId="4" applyNumberFormat="1" applyFont="1" applyFill="1" applyBorder="1" applyProtection="1"/>
    <xf numFmtId="166" fontId="0" fillId="0" borderId="0" xfId="4" applyNumberFormat="1" applyFont="1" applyFill="1" applyBorder="1" applyAlignment="1" applyProtection="1">
      <alignment horizontal="center"/>
    </xf>
    <xf numFmtId="165" fontId="0" fillId="0" borderId="0" xfId="4" applyNumberFormat="1" applyFont="1" applyFill="1" applyBorder="1" applyAlignment="1" applyProtection="1">
      <alignment horizontal="center"/>
    </xf>
    <xf numFmtId="10" fontId="0" fillId="0" borderId="0" xfId="4" applyNumberFormat="1" applyFont="1" applyFill="1" applyBorder="1" applyAlignment="1" applyProtection="1">
      <alignment horizontal="center"/>
    </xf>
    <xf numFmtId="43" fontId="0" fillId="0" borderId="0" xfId="3" applyFont="1" applyFill="1" applyBorder="1" applyProtection="1"/>
    <xf numFmtId="43" fontId="0" fillId="0" borderId="0" xfId="3" applyFont="1" applyBorder="1" applyProtection="1"/>
    <xf numFmtId="8" fontId="1" fillId="0" borderId="0" xfId="1" applyNumberFormat="1"/>
    <xf numFmtId="10" fontId="0" fillId="0" borderId="0" xfId="4" applyNumberFormat="1" applyFont="1" applyFill="1" applyBorder="1" applyProtection="1"/>
    <xf numFmtId="10" fontId="0" fillId="0" borderId="0" xfId="4" applyNumberFormat="1" applyFont="1" applyBorder="1" applyProtection="1"/>
    <xf numFmtId="44" fontId="1" fillId="2" borderId="2" xfId="2" applyFont="1" applyFill="1" applyBorder="1" applyAlignment="1">
      <alignment horizontal="center"/>
    </xf>
    <xf numFmtId="165" fontId="0" fillId="2" borderId="0" xfId="4" applyNumberFormat="1" applyFont="1" applyFill="1" applyBorder="1" applyAlignment="1">
      <alignment horizontal="center"/>
    </xf>
    <xf numFmtId="10" fontId="0" fillId="2" borderId="0" xfId="4" applyNumberFormat="1" applyFont="1" applyFill="1" applyBorder="1"/>
    <xf numFmtId="43" fontId="4" fillId="2" borderId="0" xfId="3" applyFont="1" applyFill="1" applyBorder="1" applyAlignment="1">
      <alignment horizontal="center" wrapText="1"/>
    </xf>
    <xf numFmtId="166" fontId="3" fillId="2" borderId="5" xfId="4" applyNumberFormat="1" applyFont="1" applyFill="1" applyBorder="1" applyAlignment="1">
      <alignment horizontal="left"/>
    </xf>
    <xf numFmtId="165" fontId="3" fillId="2" borderId="0" xfId="4" applyNumberFormat="1" applyFont="1" applyFill="1" applyBorder="1" applyAlignment="1">
      <alignment horizontal="center"/>
    </xf>
    <xf numFmtId="166" fontId="1" fillId="2" borderId="5" xfId="4" applyNumberFormat="1" applyFont="1" applyFill="1" applyBorder="1" applyAlignment="1">
      <alignment horizontal="left"/>
    </xf>
    <xf numFmtId="43" fontId="0" fillId="2" borderId="0" xfId="3" applyFont="1" applyFill="1" applyBorder="1"/>
    <xf numFmtId="44" fontId="2" fillId="2" borderId="0" xfId="2" applyFont="1" applyFill="1" applyBorder="1" applyAlignment="1">
      <alignment horizontal="center" wrapText="1"/>
    </xf>
    <xf numFmtId="166" fontId="5" fillId="2" borderId="5" xfId="4" applyNumberFormat="1" applyFont="1" applyFill="1" applyBorder="1" applyAlignment="1">
      <alignment horizontal="left"/>
    </xf>
    <xf numFmtId="43" fontId="6" fillId="2" borderId="0" xfId="3" applyFont="1" applyFill="1" applyBorder="1" applyAlignment="1">
      <alignment horizontal="center"/>
    </xf>
    <xf numFmtId="166" fontId="0" fillId="2" borderId="5" xfId="4" applyNumberFormat="1" applyFont="1" applyFill="1" applyBorder="1" applyAlignment="1">
      <alignment horizontal="left"/>
    </xf>
    <xf numFmtId="10" fontId="0" fillId="2" borderId="0" xfId="4" applyNumberFormat="1" applyFont="1" applyFill="1" applyBorder="1" applyAlignment="1">
      <alignment horizontal="center"/>
    </xf>
    <xf numFmtId="44" fontId="0" fillId="2" borderId="0" xfId="2" applyFont="1" applyFill="1" applyBorder="1"/>
    <xf numFmtId="8" fontId="0" fillId="2" borderId="0" xfId="2" applyNumberFormat="1" applyFont="1" applyFill="1" applyBorder="1"/>
    <xf numFmtId="10" fontId="0" fillId="2" borderId="6" xfId="4" applyNumberFormat="1" applyFont="1" applyFill="1" applyBorder="1"/>
    <xf numFmtId="166" fontId="0" fillId="2" borderId="5" xfId="4" applyNumberFormat="1" applyFont="1" applyFill="1" applyBorder="1" applyAlignment="1">
      <alignment horizontal="center"/>
    </xf>
    <xf numFmtId="166" fontId="2" fillId="2" borderId="5" xfId="4" applyNumberFormat="1" applyFont="1" applyFill="1" applyBorder="1" applyAlignment="1">
      <alignment horizontal="left"/>
    </xf>
    <xf numFmtId="165" fontId="2" fillId="2" borderId="0" xfId="4" applyNumberFormat="1" applyFont="1" applyFill="1" applyBorder="1" applyAlignment="1">
      <alignment horizontal="center"/>
    </xf>
    <xf numFmtId="10" fontId="2" fillId="2" borderId="0" xfId="4" applyNumberFormat="1" applyFont="1" applyFill="1" applyBorder="1" applyAlignment="1">
      <alignment horizontal="center"/>
    </xf>
    <xf numFmtId="43" fontId="2" fillId="2" borderId="0" xfId="3" applyFont="1" applyFill="1" applyBorder="1"/>
    <xf numFmtId="44" fontId="2" fillId="2" borderId="0" xfId="2" applyFont="1" applyFill="1" applyBorder="1"/>
    <xf numFmtId="8" fontId="2" fillId="2" borderId="0" xfId="2" applyNumberFormat="1" applyFont="1" applyFill="1" applyBorder="1"/>
    <xf numFmtId="10" fontId="2" fillId="2" borderId="6" xfId="4" applyNumberFormat="1" applyFont="1" applyFill="1" applyBorder="1"/>
    <xf numFmtId="166" fontId="2" fillId="2" borderId="7" xfId="4" applyNumberFormat="1" applyFont="1" applyFill="1" applyBorder="1" applyAlignment="1">
      <alignment horizontal="left"/>
    </xf>
    <xf numFmtId="165" fontId="2" fillId="2" borderId="8" xfId="4" applyNumberFormat="1" applyFont="1" applyFill="1" applyBorder="1" applyAlignment="1">
      <alignment horizontal="center"/>
    </xf>
    <xf numFmtId="10" fontId="2" fillId="2" borderId="8" xfId="4" applyNumberFormat="1" applyFont="1" applyFill="1" applyBorder="1" applyAlignment="1">
      <alignment horizontal="center"/>
    </xf>
    <xf numFmtId="43" fontId="2" fillId="2" borderId="8" xfId="3" applyFont="1" applyFill="1" applyBorder="1"/>
    <xf numFmtId="44" fontId="2" fillId="2" borderId="8" xfId="2" applyFont="1" applyFill="1" applyBorder="1"/>
    <xf numFmtId="8" fontId="2" fillId="2" borderId="8" xfId="2" applyNumberFormat="1" applyFont="1" applyFill="1" applyBorder="1"/>
    <xf numFmtId="10" fontId="2" fillId="2" borderId="9" xfId="4" applyNumberFormat="1" applyFont="1" applyFill="1" applyBorder="1"/>
    <xf numFmtId="43" fontId="3" fillId="2" borderId="0" xfId="3" applyFont="1" applyFill="1" applyBorder="1" applyAlignment="1" applyProtection="1">
      <alignment horizontal="center"/>
      <protection locked="0"/>
    </xf>
    <xf numFmtId="0" fontId="7" fillId="2" borderId="0" xfId="5" applyFill="1"/>
    <xf numFmtId="14" fontId="3" fillId="3" borderId="3" xfId="2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/>
    <xf numFmtId="2" fontId="0" fillId="2" borderId="3" xfId="0" applyNumberFormat="1" applyFill="1" applyBorder="1"/>
    <xf numFmtId="0" fontId="2" fillId="2" borderId="0" xfId="1" applyFont="1" applyFill="1" applyBorder="1"/>
    <xf numFmtId="0" fontId="1" fillId="2" borderId="0" xfId="1" applyFill="1" applyBorder="1"/>
    <xf numFmtId="0" fontId="1" fillId="2" borderId="8" xfId="1" applyFill="1" applyBorder="1"/>
    <xf numFmtId="0" fontId="1" fillId="2" borderId="9" xfId="1" applyFill="1" applyBorder="1"/>
    <xf numFmtId="43" fontId="8" fillId="2" borderId="0" xfId="3" applyFont="1" applyFill="1" applyBorder="1" applyAlignment="1">
      <alignment horizontal="center" wrapText="1"/>
    </xf>
    <xf numFmtId="43" fontId="8" fillId="2" borderId="6" xfId="3" applyFont="1" applyFill="1" applyBorder="1" applyAlignment="1">
      <alignment horizontal="center" wrapText="1"/>
    </xf>
    <xf numFmtId="44" fontId="2" fillId="3" borderId="0" xfId="2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</cellXfs>
  <cellStyles count="6">
    <cellStyle name="Comma 2" xfId="3" xr:uid="{C438267A-91B1-49EB-8804-45CB3F1B699C}"/>
    <cellStyle name="Currency 2" xfId="2" xr:uid="{348BC6FA-5279-4206-A73E-86308E02CE16}"/>
    <cellStyle name="Hyperlink" xfId="5" builtinId="8"/>
    <cellStyle name="Normal" xfId="0" builtinId="0"/>
    <cellStyle name="Normal 2" xfId="1" xr:uid="{CF7AE050-0FD6-43C7-9924-E85BA44DB74E}"/>
    <cellStyle name="Percent 2" xfId="4" xr:uid="{17B1DB71-89D9-4D5D-925A-C112080C67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95250</xdr:rowOff>
    </xdr:from>
    <xdr:to>
      <xdr:col>9</xdr:col>
      <xdr:colOff>113772</xdr:colOff>
      <xdr:row>17</xdr:row>
      <xdr:rowOff>177799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C1055A-90F9-A4E6-BAE0-453E821A2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95250"/>
          <a:ext cx="5536672" cy="321309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</xdr:row>
      <xdr:rowOff>165101</xdr:rowOff>
    </xdr:from>
    <xdr:to>
      <xdr:col>9</xdr:col>
      <xdr:colOff>88900</xdr:colOff>
      <xdr:row>36</xdr:row>
      <xdr:rowOff>36767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B9C00D-B14C-1600-7DBF-7F10F2E57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3479801"/>
          <a:ext cx="5518150" cy="3186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search.fsu.edu/research-offices/sra/facts-sh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CFAD2-473B-40B5-8673-5BCA04E446B3}">
  <sheetPr>
    <tabColor rgb="FFFF0000"/>
    <pageSetUpPr fitToPage="1"/>
  </sheetPr>
  <dimension ref="A1:I42"/>
  <sheetViews>
    <sheetView showGridLines="0" tabSelected="1" workbookViewId="0">
      <selection activeCell="D48" sqref="D48"/>
    </sheetView>
  </sheetViews>
  <sheetFormatPr defaultColWidth="9.1796875" defaultRowHeight="12.5" x14ac:dyDescent="0.25"/>
  <cols>
    <col min="1" max="1" width="15" style="2" customWidth="1"/>
    <col min="2" max="2" width="12.7265625" style="2" customWidth="1"/>
    <col min="3" max="3" width="14.81640625" style="2" customWidth="1"/>
    <col min="4" max="4" width="16.1796875" style="2" bestFit="1" customWidth="1"/>
    <col min="5" max="5" width="13.54296875" style="2" customWidth="1"/>
    <col min="6" max="6" width="3.54296875" style="2" customWidth="1"/>
    <col min="7" max="7" width="12.54296875" style="2" customWidth="1"/>
    <col min="8" max="8" width="1.453125" style="2" customWidth="1"/>
    <col min="9" max="9" width="9.1796875" style="2" customWidth="1"/>
    <col min="10" max="16384" width="9.1796875" style="2"/>
  </cols>
  <sheetData>
    <row r="1" spans="1:9" ht="13" x14ac:dyDescent="0.3">
      <c r="A1" s="1" t="s">
        <v>0</v>
      </c>
    </row>
    <row r="3" spans="1:9" hidden="1" x14ac:dyDescent="0.25">
      <c r="A3" s="3" t="s">
        <v>1</v>
      </c>
      <c r="B3" s="4"/>
      <c r="C3" s="5">
        <v>200000</v>
      </c>
      <c r="D3" s="6" t="s">
        <v>2</v>
      </c>
      <c r="E3" s="7">
        <f>IF(C4=9,((C3/9)*12),C3)</f>
        <v>200000</v>
      </c>
      <c r="F3" s="8"/>
      <c r="G3" s="8"/>
      <c r="H3" s="8"/>
      <c r="I3" s="9"/>
    </row>
    <row r="4" spans="1:9" hidden="1" x14ac:dyDescent="0.25">
      <c r="A4" s="10" t="s">
        <v>3</v>
      </c>
      <c r="B4" s="11"/>
      <c r="C4" s="12">
        <v>12</v>
      </c>
      <c r="D4" s="13"/>
      <c r="E4" s="13"/>
      <c r="F4" s="13"/>
      <c r="G4" s="13"/>
      <c r="H4" s="13"/>
      <c r="I4" s="14"/>
    </row>
    <row r="5" spans="1:9" ht="14.5" hidden="1" x14ac:dyDescent="0.35">
      <c r="A5" s="10" t="s">
        <v>4</v>
      </c>
      <c r="B5" s="11"/>
      <c r="C5" s="15">
        <v>1</v>
      </c>
      <c r="D5" s="16"/>
      <c r="E5" s="17"/>
      <c r="F5" s="18"/>
      <c r="G5" s="18"/>
      <c r="H5" s="13"/>
      <c r="I5" s="14"/>
    </row>
    <row r="6" spans="1:9" ht="26.5" hidden="1" x14ac:dyDescent="0.35">
      <c r="A6" s="19" t="s">
        <v>5</v>
      </c>
      <c r="B6" s="20"/>
      <c r="C6" s="21">
        <v>1</v>
      </c>
      <c r="D6" s="16"/>
      <c r="E6" s="17"/>
      <c r="F6" s="18"/>
      <c r="G6" s="18" t="s">
        <v>6</v>
      </c>
      <c r="H6" s="22"/>
      <c r="I6" s="14"/>
    </row>
    <row r="7" spans="1:9" ht="14.5" hidden="1" x14ac:dyDescent="0.35">
      <c r="A7" s="23"/>
      <c r="B7" s="16"/>
      <c r="C7" s="24"/>
      <c r="D7" s="16"/>
      <c r="E7" s="17"/>
      <c r="F7" s="25"/>
      <c r="G7" s="25">
        <v>189600</v>
      </c>
      <c r="H7" s="22"/>
      <c r="I7" s="14"/>
    </row>
    <row r="8" spans="1:9" ht="14.5" hidden="1" x14ac:dyDescent="0.35">
      <c r="A8" s="23"/>
      <c r="B8" s="16"/>
      <c r="C8" s="24"/>
      <c r="D8" s="16"/>
      <c r="E8" s="17"/>
      <c r="F8" s="25"/>
      <c r="G8" s="25"/>
      <c r="H8" s="22"/>
      <c r="I8" s="14"/>
    </row>
    <row r="9" spans="1:9" ht="15" hidden="1" x14ac:dyDescent="0.4">
      <c r="A9" s="26" t="s">
        <v>7</v>
      </c>
      <c r="B9" s="16"/>
      <c r="C9" s="24"/>
      <c r="D9" s="16"/>
      <c r="E9" s="17"/>
      <c r="F9" s="24"/>
      <c r="G9" s="27" t="s">
        <v>8</v>
      </c>
      <c r="H9" s="13"/>
      <c r="I9" s="28" t="s">
        <v>9</v>
      </c>
    </row>
    <row r="10" spans="1:9" ht="14.5" hidden="1" x14ac:dyDescent="0.35">
      <c r="A10" s="29" t="s">
        <v>10</v>
      </c>
      <c r="B10" s="16"/>
      <c r="C10" s="30"/>
      <c r="D10" s="16"/>
      <c r="E10" s="17"/>
      <c r="F10" s="31"/>
      <c r="G10" s="31">
        <f>IFERROR((C3/C4)*C5,0)</f>
        <v>16666.666666666668</v>
      </c>
      <c r="H10" s="32"/>
      <c r="I10" s="14"/>
    </row>
    <row r="11" spans="1:9" ht="14.5" hidden="1" x14ac:dyDescent="0.35">
      <c r="A11" s="29" t="s">
        <v>11</v>
      </c>
      <c r="B11" s="16"/>
      <c r="C11" s="30"/>
      <c r="D11" s="16"/>
      <c r="E11" s="17"/>
      <c r="F11" s="31"/>
      <c r="G11" s="31">
        <f>IFERROR(IF(E3&lt;G7, G10, (G7/12)*C5),0)</f>
        <v>15800</v>
      </c>
      <c r="H11" s="32"/>
      <c r="I11" s="33">
        <f>IFERROR((G11/G10)*C5,0)</f>
        <v>0.94799999999999995</v>
      </c>
    </row>
    <row r="12" spans="1:9" ht="14.5" hidden="1" x14ac:dyDescent="0.35">
      <c r="A12" s="29" t="s">
        <v>12</v>
      </c>
      <c r="B12" s="16"/>
      <c r="C12" s="30"/>
      <c r="D12" s="16"/>
      <c r="E12" s="17"/>
      <c r="F12" s="31"/>
      <c r="G12" s="31">
        <f>G10-G11</f>
        <v>866.66666666666788</v>
      </c>
      <c r="H12" s="32"/>
      <c r="I12" s="33">
        <f>IFERROR((G12/G10)*C5,0)</f>
        <v>5.2000000000000067E-2</v>
      </c>
    </row>
    <row r="13" spans="1:9" ht="14.5" hidden="1" x14ac:dyDescent="0.35">
      <c r="A13" s="34"/>
      <c r="B13" s="16"/>
      <c r="C13" s="30"/>
      <c r="D13" s="16"/>
      <c r="E13" s="17"/>
      <c r="F13" s="31"/>
      <c r="G13" s="31"/>
      <c r="H13" s="32"/>
      <c r="I13" s="14"/>
    </row>
    <row r="14" spans="1:9" ht="14.5" hidden="1" x14ac:dyDescent="0.35">
      <c r="A14" s="26" t="s">
        <v>5</v>
      </c>
      <c r="B14" s="16"/>
      <c r="C14" s="30"/>
      <c r="D14" s="16"/>
      <c r="E14" s="17"/>
      <c r="F14" s="31"/>
      <c r="G14" s="31"/>
      <c r="H14" s="32"/>
      <c r="I14" s="14"/>
    </row>
    <row r="15" spans="1:9" ht="14.5" hidden="1" x14ac:dyDescent="0.35">
      <c r="A15" s="23" t="s">
        <v>13</v>
      </c>
      <c r="B15" s="16"/>
      <c r="C15" s="30"/>
      <c r="D15" s="13"/>
      <c r="E15" s="13"/>
      <c r="F15" s="31"/>
      <c r="G15" s="31">
        <f>G10*C6</f>
        <v>16666.666666666668</v>
      </c>
      <c r="H15" s="32"/>
      <c r="I15" s="14"/>
    </row>
    <row r="16" spans="1:9" ht="13" hidden="1" x14ac:dyDescent="0.3">
      <c r="A16" s="35" t="s">
        <v>14</v>
      </c>
      <c r="B16" s="36"/>
      <c r="C16" s="37"/>
      <c r="D16" s="36"/>
      <c r="E16" s="38"/>
      <c r="F16" s="39"/>
      <c r="G16" s="39">
        <f>G11*C6</f>
        <v>15800</v>
      </c>
      <c r="H16" s="40"/>
      <c r="I16" s="41">
        <f>IFERROR((G16/G15)*C5,0)</f>
        <v>0.94799999999999995</v>
      </c>
    </row>
    <row r="17" spans="1:9" ht="13" hidden="1" x14ac:dyDescent="0.3">
      <c r="A17" s="42" t="s">
        <v>15</v>
      </c>
      <c r="B17" s="43"/>
      <c r="C17" s="44"/>
      <c r="D17" s="43"/>
      <c r="E17" s="45"/>
      <c r="F17" s="46"/>
      <c r="G17" s="46">
        <f>G12*C6</f>
        <v>866.66666666666788</v>
      </c>
      <c r="H17" s="47"/>
      <c r="I17" s="48">
        <f>IFERROR((G17/G15)*C5,0)</f>
        <v>5.2000000000000067E-2</v>
      </c>
    </row>
    <row r="18" spans="1:9" ht="14.5" hidden="1" x14ac:dyDescent="0.35">
      <c r="A18" s="49"/>
      <c r="B18" s="50"/>
      <c r="C18" s="51"/>
      <c r="D18" s="50"/>
      <c r="E18" s="52"/>
      <c r="F18" s="53"/>
      <c r="G18" s="53"/>
      <c r="H18" s="54"/>
    </row>
    <row r="19" spans="1:9" ht="14.5" hidden="1" x14ac:dyDescent="0.35">
      <c r="A19" s="49"/>
      <c r="B19" s="50"/>
      <c r="C19" s="51"/>
      <c r="D19" s="50"/>
      <c r="E19" s="55"/>
      <c r="G19" s="56"/>
    </row>
    <row r="20" spans="1:9" hidden="1" x14ac:dyDescent="0.25"/>
    <row r="21" spans="1:9" x14ac:dyDescent="0.25">
      <c r="A21" s="3" t="s">
        <v>1</v>
      </c>
      <c r="B21" s="4"/>
      <c r="C21" s="5">
        <v>0</v>
      </c>
      <c r="D21" s="6" t="s">
        <v>2</v>
      </c>
      <c r="E21" s="57">
        <f>IF(C22=9,((C21/9)*12),C21)</f>
        <v>0</v>
      </c>
      <c r="F21" s="8"/>
      <c r="G21" s="8"/>
      <c r="H21" s="8"/>
      <c r="I21" s="9"/>
    </row>
    <row r="22" spans="1:9" x14ac:dyDescent="0.25">
      <c r="A22" s="10" t="s">
        <v>3</v>
      </c>
      <c r="B22" s="11"/>
      <c r="C22" s="12" t="s">
        <v>26</v>
      </c>
      <c r="D22" s="13"/>
      <c r="E22" s="13"/>
      <c r="F22" s="13"/>
      <c r="G22" s="13"/>
      <c r="H22" s="13"/>
      <c r="I22" s="14"/>
    </row>
    <row r="23" spans="1:9" ht="14.5" x14ac:dyDescent="0.35">
      <c r="A23" s="10" t="s">
        <v>4</v>
      </c>
      <c r="B23" s="11"/>
      <c r="C23" s="15">
        <v>0</v>
      </c>
      <c r="D23" s="58"/>
      <c r="E23" s="59"/>
      <c r="F23" s="60"/>
      <c r="G23" s="60"/>
      <c r="H23" s="13"/>
      <c r="I23" s="14"/>
    </row>
    <row r="24" spans="1:9" ht="14.5" x14ac:dyDescent="0.35">
      <c r="A24" s="61" t="s">
        <v>30</v>
      </c>
      <c r="B24" s="62"/>
      <c r="C24" s="21">
        <v>0</v>
      </c>
      <c r="D24" s="58"/>
      <c r="E24" s="59"/>
      <c r="F24" s="60"/>
      <c r="G24" s="97" t="s">
        <v>17</v>
      </c>
      <c r="H24" s="97"/>
      <c r="I24" s="98"/>
    </row>
    <row r="25" spans="1:9" ht="14.5" x14ac:dyDescent="0.35">
      <c r="A25" s="61"/>
      <c r="B25" s="62"/>
      <c r="C25" s="88"/>
      <c r="D25" s="58"/>
      <c r="E25" s="59"/>
      <c r="F25" s="60"/>
      <c r="G25" s="89" t="s">
        <v>25</v>
      </c>
      <c r="H25" s="22"/>
      <c r="I25" s="14"/>
    </row>
    <row r="26" spans="1:9" ht="14.5" x14ac:dyDescent="0.35">
      <c r="A26" s="63"/>
      <c r="B26" s="58"/>
      <c r="C26" s="64"/>
      <c r="D26" s="58"/>
      <c r="E26" s="59"/>
      <c r="F26" s="65"/>
      <c r="G26" s="99">
        <v>221900</v>
      </c>
      <c r="H26" s="100"/>
      <c r="I26" s="101"/>
    </row>
    <row r="27" spans="1:9" ht="14.5" x14ac:dyDescent="0.35">
      <c r="A27" s="63"/>
      <c r="B27" s="58"/>
      <c r="C27" s="64"/>
      <c r="D27" s="58"/>
      <c r="E27" s="59"/>
      <c r="F27" s="65"/>
      <c r="G27" s="65"/>
      <c r="H27" s="22"/>
      <c r="I27" s="14"/>
    </row>
    <row r="28" spans="1:9" ht="15" x14ac:dyDescent="0.4">
      <c r="A28" s="66" t="s">
        <v>18</v>
      </c>
      <c r="B28" s="58"/>
      <c r="C28" s="64"/>
      <c r="D28" s="58"/>
      <c r="E28" s="59"/>
      <c r="F28" s="64"/>
      <c r="G28" s="67" t="s">
        <v>8</v>
      </c>
      <c r="H28" s="13"/>
      <c r="I28" s="28" t="s">
        <v>9</v>
      </c>
    </row>
    <row r="29" spans="1:9" ht="14.5" x14ac:dyDescent="0.35">
      <c r="A29" s="68" t="s">
        <v>19</v>
      </c>
      <c r="B29" s="58"/>
      <c r="C29" s="69"/>
      <c r="D29" s="58"/>
      <c r="E29" s="59"/>
      <c r="F29" s="70"/>
      <c r="G29" s="70">
        <f>IFERROR(IF(C22=9,(C21/19.5)*C23,IF(C22=12,(C21/26)*C23,0)),0)</f>
        <v>0</v>
      </c>
      <c r="H29" s="71"/>
      <c r="I29" s="14"/>
    </row>
    <row r="30" spans="1:9" ht="14.5" x14ac:dyDescent="0.35">
      <c r="A30" s="68" t="s">
        <v>20</v>
      </c>
      <c r="B30" s="58"/>
      <c r="C30" s="69"/>
      <c r="D30" s="58"/>
      <c r="E30" s="59"/>
      <c r="F30" s="70"/>
      <c r="G30" s="70">
        <f>IFERROR(IF(E21&lt;G26, G29, (G26/26)*C23),0)</f>
        <v>0</v>
      </c>
      <c r="H30" s="71"/>
      <c r="I30" s="72">
        <f>IFERROR((G30/G29)*C23,0)</f>
        <v>0</v>
      </c>
    </row>
    <row r="31" spans="1:9" ht="14.5" x14ac:dyDescent="0.35">
      <c r="A31" s="68" t="s">
        <v>21</v>
      </c>
      <c r="B31" s="58"/>
      <c r="C31" s="69"/>
      <c r="D31" s="58"/>
      <c r="E31" s="59"/>
      <c r="F31" s="70"/>
      <c r="G31" s="70">
        <f>G29-G30</f>
        <v>0</v>
      </c>
      <c r="H31" s="71"/>
      <c r="I31" s="72">
        <f>IFERROR((G31/G29)*C23,0)</f>
        <v>0</v>
      </c>
    </row>
    <row r="32" spans="1:9" ht="14.5" x14ac:dyDescent="0.35">
      <c r="A32" s="73"/>
      <c r="B32" s="58"/>
      <c r="C32" s="69"/>
      <c r="D32" s="58"/>
      <c r="E32" s="59"/>
      <c r="F32" s="70"/>
      <c r="G32" s="70"/>
      <c r="H32" s="71"/>
      <c r="I32" s="14"/>
    </row>
    <row r="33" spans="1:9" ht="14.5" x14ac:dyDescent="0.35">
      <c r="A33" s="66" t="s">
        <v>16</v>
      </c>
      <c r="B33" s="58"/>
      <c r="C33" s="69"/>
      <c r="D33" s="58"/>
      <c r="E33" s="59"/>
      <c r="F33" s="70"/>
      <c r="G33" s="70"/>
      <c r="H33" s="71"/>
      <c r="I33" s="14"/>
    </row>
    <row r="34" spans="1:9" ht="14.5" x14ac:dyDescent="0.35">
      <c r="A34" s="63" t="s">
        <v>22</v>
      </c>
      <c r="B34" s="58"/>
      <c r="C34" s="69"/>
      <c r="D34" s="13"/>
      <c r="E34" s="13"/>
      <c r="F34" s="70"/>
      <c r="G34" s="70">
        <f>G29*C24</f>
        <v>0</v>
      </c>
      <c r="H34" s="71"/>
      <c r="I34" s="14"/>
    </row>
    <row r="35" spans="1:9" ht="13" x14ac:dyDescent="0.3">
      <c r="A35" s="74" t="s">
        <v>23</v>
      </c>
      <c r="B35" s="75"/>
      <c r="C35" s="76"/>
      <c r="D35" s="75"/>
      <c r="E35" s="77"/>
      <c r="F35" s="78"/>
      <c r="G35" s="78">
        <f>G30*C24</f>
        <v>0</v>
      </c>
      <c r="H35" s="79"/>
      <c r="I35" s="80">
        <f>IFERROR((G35/G34)*C23,0)</f>
        <v>0</v>
      </c>
    </row>
    <row r="36" spans="1:9" ht="13" x14ac:dyDescent="0.3">
      <c r="A36" s="81" t="s">
        <v>24</v>
      </c>
      <c r="B36" s="82"/>
      <c r="C36" s="83"/>
      <c r="D36" s="82"/>
      <c r="E36" s="84"/>
      <c r="F36" s="85"/>
      <c r="G36" s="85">
        <f>G31*C24</f>
        <v>0</v>
      </c>
      <c r="H36" s="86"/>
      <c r="I36" s="87">
        <f>IFERROR((G36/G34)*C23,0)</f>
        <v>0</v>
      </c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9"/>
    </row>
    <row r="38" spans="1:9" ht="13" x14ac:dyDescent="0.3">
      <c r="A38" s="93" t="s">
        <v>31</v>
      </c>
      <c r="B38" s="94"/>
      <c r="C38" s="94"/>
      <c r="D38" s="94"/>
      <c r="E38" s="94"/>
      <c r="F38" s="94"/>
      <c r="G38" s="94"/>
      <c r="H38" s="94"/>
      <c r="I38" s="14"/>
    </row>
    <row r="39" spans="1:9" x14ac:dyDescent="0.25">
      <c r="A39" s="94" t="s">
        <v>32</v>
      </c>
      <c r="B39" s="94"/>
      <c r="C39" s="94"/>
      <c r="D39" s="94"/>
      <c r="E39" s="94"/>
      <c r="F39" s="94"/>
      <c r="G39" s="94"/>
      <c r="H39" s="94"/>
      <c r="I39" s="14"/>
    </row>
    <row r="40" spans="1:9" x14ac:dyDescent="0.25">
      <c r="A40" s="94"/>
      <c r="B40" s="94"/>
      <c r="C40" s="94"/>
      <c r="D40" s="94"/>
      <c r="E40" s="94"/>
      <c r="F40" s="94"/>
      <c r="G40" s="94"/>
      <c r="H40" s="94"/>
      <c r="I40" s="14"/>
    </row>
    <row r="41" spans="1:9" ht="14.5" x14ac:dyDescent="0.35">
      <c r="A41" s="91" t="s">
        <v>27</v>
      </c>
      <c r="B41" s="91" t="s">
        <v>28</v>
      </c>
      <c r="C41" s="91" t="s">
        <v>29</v>
      </c>
      <c r="D41" s="94"/>
      <c r="E41" s="94"/>
      <c r="F41" s="94"/>
      <c r="G41" s="94"/>
      <c r="H41" s="94"/>
      <c r="I41" s="14"/>
    </row>
    <row r="42" spans="1:9" ht="14.5" x14ac:dyDescent="0.35">
      <c r="A42" s="90">
        <v>44988</v>
      </c>
      <c r="B42" s="90">
        <v>45057</v>
      </c>
      <c r="C42" s="92">
        <f>(NETWORKDAYS(A42,B42))/10</f>
        <v>5</v>
      </c>
      <c r="D42" s="95"/>
      <c r="E42" s="95"/>
      <c r="F42" s="95"/>
      <c r="G42" s="95"/>
      <c r="H42" s="95"/>
      <c r="I42" s="96"/>
    </row>
  </sheetData>
  <protectedRanges>
    <protectedRange sqref="G26" name="Range2"/>
    <protectedRange sqref="C21:C24" name="Range1"/>
  </protectedRanges>
  <mergeCells count="2">
    <mergeCell ref="G24:I24"/>
    <mergeCell ref="G26:I26"/>
  </mergeCells>
  <hyperlinks>
    <hyperlink ref="G25" r:id="rId1" location="sponsorsalarylimitations" display="https://www.research.fsu.edu/research-offices/sra/facts-sheet/ - sponsorsalarylimitations" xr:uid="{19BDF62B-29E2-48EC-931E-CA60F42F1093}"/>
  </hyperlinks>
  <pageMargins left="0.7" right="0.7" top="0.75" bottom="0.75" header="0.3" footer="0.3"/>
  <pageSetup scale="91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8F1066-6A8E-4C2A-9181-DF5125EB0A7D}">
          <x14:formula1>
            <xm:f>Sheet1!$A$1:$A$3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CEA4-6BE0-4606-BCFF-E48C047F5A75}">
  <dimension ref="A1"/>
  <sheetViews>
    <sheetView workbookViewId="0">
      <selection activeCell="M33" sqref="M33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4DEBC-851A-4411-B848-D1A5A3D92CD8}">
  <dimension ref="A1:A3"/>
  <sheetViews>
    <sheetView workbookViewId="0">
      <selection activeCell="A4" sqref="A4"/>
    </sheetView>
  </sheetViews>
  <sheetFormatPr defaultRowHeight="14.5" x14ac:dyDescent="0.35"/>
  <sheetData>
    <row r="1" spans="1:1" x14ac:dyDescent="0.35">
      <c r="A1" t="s">
        <v>26</v>
      </c>
    </row>
    <row r="2" spans="1:1" x14ac:dyDescent="0.35">
      <c r="A2">
        <v>9</v>
      </c>
    </row>
    <row r="3" spans="1:1" x14ac:dyDescent="0.35">
      <c r="A3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Salary Cap Calculator Blank</vt:lpstr>
      <vt:lpstr>Instructions</vt:lpstr>
      <vt:lpstr>Sheet1</vt:lpstr>
      <vt:lpstr>'Salary Cap Calculator Blank'!Print_Area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mnf2984</dc:creator>
  <cp:lastModifiedBy>Michelle Francis</cp:lastModifiedBy>
  <cp:lastPrinted>2023-05-22T16:45:04Z</cp:lastPrinted>
  <dcterms:created xsi:type="dcterms:W3CDTF">2023-05-22T16:33:11Z</dcterms:created>
  <dcterms:modified xsi:type="dcterms:W3CDTF">2024-02-08T21:21:10Z</dcterms:modified>
</cp:coreProperties>
</file>